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Образовател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<sst xmlns="http://schemas.openxmlformats.org/spreadsheetml/2006/main" count="211" uniqueCount="112">
  <si>
    <t>№</t>
  </si>
  <si>
    <t>Общие сведения</t>
  </si>
  <si>
    <t>Местоположение</t>
  </si>
  <si>
    <t>Наименование балансодержателя</t>
  </si>
  <si>
    <t>Суточная норма накопления (тонн)</t>
  </si>
  <si>
    <t>Вид площадки</t>
  </si>
  <si>
    <t>Тип ограждения</t>
  </si>
  <si>
    <t>Тип подстилающей поверхности</t>
  </si>
  <si>
    <t>Объем бака</t>
  </si>
  <si>
    <t>Количество контейнеров для ТКО (шт)</t>
  </si>
  <si>
    <t>Группы отходов</t>
  </si>
  <si>
    <t>Населенный пункт</t>
  </si>
  <si>
    <t>Улица</t>
  </si>
  <si>
    <t>Дом</t>
  </si>
  <si>
    <t>Открытая</t>
  </si>
  <si>
    <t>Отсутствует</t>
  </si>
  <si>
    <t>Асфальт</t>
  </si>
  <si>
    <t>ТКО</t>
  </si>
  <si>
    <t>Профлист</t>
  </si>
  <si>
    <t>Бетон</t>
  </si>
  <si>
    <t>Муниципальный район</t>
  </si>
  <si>
    <t>Широта*</t>
  </si>
  <si>
    <t>Долгота*</t>
  </si>
  <si>
    <t>Реестр контейнерных площадок</t>
  </si>
  <si>
    <t>Частота вывоза контейнеров</t>
  </si>
  <si>
    <t xml:space="preserve">Смидовичский </t>
  </si>
  <si>
    <t>Николаевка</t>
  </si>
  <si>
    <t xml:space="preserve">60 Лет Октября </t>
  </si>
  <si>
    <t>ежедневно</t>
  </si>
  <si>
    <t>Лазо</t>
  </si>
  <si>
    <t>два раза в неделю</t>
  </si>
  <si>
    <t xml:space="preserve">Линейная </t>
  </si>
  <si>
    <t xml:space="preserve">Линенйая </t>
  </si>
  <si>
    <t>три раза в неделю</t>
  </si>
  <si>
    <t xml:space="preserve">Дорошенко </t>
  </si>
  <si>
    <t>Кирова</t>
  </si>
  <si>
    <t>6 а</t>
  </si>
  <si>
    <t>Матросова</t>
  </si>
  <si>
    <t>Строительная</t>
  </si>
  <si>
    <t>Октябрьская</t>
  </si>
  <si>
    <t>Администрация НГП</t>
  </si>
  <si>
    <t>48°33'20.1"N 134°47'34.9"E</t>
  </si>
  <si>
    <t>48°33'17.5"N 134°47'35.6"E</t>
  </si>
  <si>
    <t>48°33'15.0"N 134°47'35.7"E</t>
  </si>
  <si>
    <t>48°33'48.5"N 134°46'57.9"E</t>
  </si>
  <si>
    <t>48°32'49.7"N 134°46'48.2"E</t>
  </si>
  <si>
    <t>48°33'27.5"N 134°46'46.2"E</t>
  </si>
  <si>
    <t>48°33'23.6"N 134°46'40.0"E</t>
  </si>
  <si>
    <t>48°33'18.6"N 134°46'41.4"E</t>
  </si>
  <si>
    <t>48°33'20.3"N 134°46'58.0"E</t>
  </si>
  <si>
    <t>48°32'44.5"N 134°46'41.4"E</t>
  </si>
  <si>
    <t>48°33'24.7"N 134°46'51.5"E</t>
  </si>
  <si>
    <t>48°32'38.7"N 134°46'53.4"E</t>
  </si>
  <si>
    <t>48°32'37.0"N 134°46'56.9"E</t>
  </si>
  <si>
    <t>48°32'38.1"N 134°46'55.9"E</t>
  </si>
  <si>
    <t>48°32'39.5"N 134°46'42.0"E</t>
  </si>
  <si>
    <t>48°33'13.3"N 134°46'53.2"E</t>
  </si>
  <si>
    <t xml:space="preserve">Кубанская </t>
  </si>
  <si>
    <t>48°33'53.6"N 134°47'02.7"E</t>
  </si>
  <si>
    <t>Комсомольская</t>
  </si>
  <si>
    <t>СОШ № 2</t>
  </si>
  <si>
    <t>СоШ № 7</t>
  </si>
  <si>
    <t>48°33'24.6"N 134°47'28.7"E</t>
  </si>
  <si>
    <t>Муз.Школа</t>
  </si>
  <si>
    <t>48°33'39.1"N 134°46'52.8"E</t>
  </si>
  <si>
    <t xml:space="preserve">Детский сад № 3 </t>
  </si>
  <si>
    <t>48°33'26.5"N 134°46'54.4"E</t>
  </si>
  <si>
    <t xml:space="preserve">Детский сад № 4 </t>
  </si>
  <si>
    <t>48°33'23.0"N 134°47'35.5"E</t>
  </si>
  <si>
    <t>40 а</t>
  </si>
  <si>
    <t>ДК</t>
  </si>
  <si>
    <t>48°33'25.1"N 134°47'02.2"E</t>
  </si>
  <si>
    <t>Больничная</t>
  </si>
  <si>
    <t>Николаевская районная больница</t>
  </si>
  <si>
    <t>Фелиал ОАО "РЖД"</t>
  </si>
  <si>
    <t>48°31'53.52"N 134°46'27.04"E</t>
  </si>
  <si>
    <t xml:space="preserve">Вокзальная Ж/Д вокзал </t>
  </si>
  <si>
    <t>48°55'68.86"N 134°79'22.62"E</t>
  </si>
  <si>
    <t>48°55'81.38"N 134°79'14.81"E</t>
  </si>
  <si>
    <t>сетка рабица</t>
  </si>
  <si>
    <t xml:space="preserve">Комсомольская </t>
  </si>
  <si>
    <t>X 48.572441, Y 134.780459</t>
  </si>
  <si>
    <t>X 48.567590,  Y 134.782666</t>
  </si>
  <si>
    <t>Создание  площадки планируется в 2022 г.</t>
  </si>
  <si>
    <t>Создание площадки планируется в 2022 г.</t>
  </si>
  <si>
    <t>Молодежная</t>
  </si>
  <si>
    <t>Чапаева</t>
  </si>
  <si>
    <t>X 48.554143, Y 134.787414</t>
  </si>
  <si>
    <t>X 48.552911,  Y134.784481</t>
  </si>
  <si>
    <t>X 48.544037,  Y 134.781478</t>
  </si>
  <si>
    <t>Южная</t>
  </si>
  <si>
    <t>X48.545512,  Y134.785476</t>
  </si>
  <si>
    <t xml:space="preserve">Южная </t>
  </si>
  <si>
    <t>X 48.547844, Y 134.790229</t>
  </si>
  <si>
    <t>Юбилейная</t>
  </si>
  <si>
    <t>X 48.549986,  Y134.788894</t>
  </si>
  <si>
    <t>Гоголя</t>
  </si>
  <si>
    <t>X 48.553972, Y 134.796891</t>
  </si>
  <si>
    <t>X 48.558863, Y 134.800611</t>
  </si>
  <si>
    <t>Заозерная</t>
  </si>
  <si>
    <t>X 48.567404, Y 134.800489</t>
  </si>
  <si>
    <t>Партизанская</t>
  </si>
  <si>
    <t>X 48.561781, Y 134.789143</t>
  </si>
  <si>
    <t>X 48.548170, Y 134.776881</t>
  </si>
  <si>
    <t>21в</t>
  </si>
  <si>
    <t>X 48.556810,  Y134.789104</t>
  </si>
  <si>
    <t>Ключевое</t>
  </si>
  <si>
    <t>Садовая</t>
  </si>
  <si>
    <t>X48.533719, Y 134.732537</t>
  </si>
  <si>
    <t>Дежневка</t>
  </si>
  <si>
    <t>Центральная</t>
  </si>
  <si>
    <t>X 48.534191, Y 134.692163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</si>
</sst>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27" borderId="2" xfId="40" applyAlignment="1">
      <alignment/>
    </xf>
    <xf numFmtId="0" fontId="33" fillId="27" borderId="2" xfId="40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0" zoomScaleNormal="80" zoomScalePageLayoutView="0" workbookViewId="0" topLeftCell="C34">
      <selection activeCell="L48" sqref="L48"/>
    </sheetView>
  </sheetViews>
  <sheetFormatPr defaultColWidth="9.140625" defaultRowHeight="15"/>
  <cols>
    <col min="1" max="1" width="5.57421875" style="0" customWidth="1"/>
    <col min="2" max="2" width="26.57421875" style="0" customWidth="1"/>
    <col min="3" max="3" width="18.00390625" style="0" customWidth="1"/>
    <col min="4" max="4" width="19.7109375" style="0" customWidth="1"/>
    <col min="5" max="5" width="11.140625" style="0" customWidth="1"/>
    <col min="6" max="6" width="14.8515625" style="0" customWidth="1"/>
    <col min="7" max="7" width="19.28125" style="0" customWidth="1"/>
    <col min="8" max="8" width="24.421875" style="0" customWidth="1"/>
    <col min="9" max="9" width="21.57421875" style="0" customWidth="1"/>
    <col min="10" max="10" width="18.28125" style="0" customWidth="1"/>
    <col min="11" max="11" width="16.57421875" style="0" customWidth="1"/>
    <col min="12" max="12" width="16.7109375" style="0" customWidth="1"/>
    <col min="13" max="13" width="14.7109375" style="0" customWidth="1"/>
    <col min="14" max="14" width="17.7109375" style="0" customWidth="1"/>
    <col min="15" max="15" width="22.140625" style="0" customWidth="1"/>
    <col min="16" max="16" width="21.00390625" style="0" customWidth="1"/>
  </cols>
  <sheetData>
    <row r="1" spans="1:13" s="8" customFormat="1" ht="18.7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6" s="9" customFormat="1" ht="15.75" customHeight="1">
      <c r="A2" s="30" t="s">
        <v>2</v>
      </c>
      <c r="B2" s="30"/>
      <c r="C2" s="30"/>
      <c r="D2" s="30"/>
      <c r="E2" s="30"/>
      <c r="F2" s="31" t="s">
        <v>1</v>
      </c>
      <c r="G2" s="32"/>
      <c r="H2" s="32"/>
      <c r="I2" s="32"/>
      <c r="J2" s="32"/>
      <c r="K2" s="32"/>
      <c r="L2" s="32"/>
      <c r="M2" s="32"/>
      <c r="N2" s="32"/>
      <c r="O2" s="33"/>
      <c r="P2" s="17"/>
    </row>
    <row r="3" spans="1:16" s="12" customFormat="1" ht="45">
      <c r="A3" s="10" t="s">
        <v>0</v>
      </c>
      <c r="B3" s="11" t="s">
        <v>20</v>
      </c>
      <c r="C3" s="11" t="s">
        <v>11</v>
      </c>
      <c r="D3" s="11" t="s">
        <v>12</v>
      </c>
      <c r="E3" s="11" t="s">
        <v>13</v>
      </c>
      <c r="F3" s="11" t="s">
        <v>21</v>
      </c>
      <c r="G3" s="11" t="s">
        <v>22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8" t="s">
        <v>24</v>
      </c>
    </row>
    <row r="4" spans="1:16" s="14" customFormat="1" ht="18.75">
      <c r="A4" s="13"/>
      <c r="B4" s="35"/>
      <c r="C4" s="35"/>
      <c r="D4" s="3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12" customFormat="1" ht="18.75">
      <c r="A5" s="3">
        <f>A4+1</f>
        <v>1</v>
      </c>
      <c r="B5" s="4" t="s">
        <v>25</v>
      </c>
      <c r="C5" s="3" t="s">
        <v>26</v>
      </c>
      <c r="D5" s="3" t="s">
        <v>27</v>
      </c>
      <c r="E5" s="5">
        <v>9</v>
      </c>
      <c r="F5" s="36" t="s">
        <v>49</v>
      </c>
      <c r="G5" s="36"/>
      <c r="H5" s="6" t="s">
        <v>40</v>
      </c>
      <c r="I5" s="5">
        <f>(M5*N5)*0.18</f>
        <v>0.945</v>
      </c>
      <c r="J5" s="3" t="s">
        <v>14</v>
      </c>
      <c r="K5" s="3" t="s">
        <v>15</v>
      </c>
      <c r="L5" s="3" t="s">
        <v>19</v>
      </c>
      <c r="M5" s="3">
        <v>0.75</v>
      </c>
      <c r="N5" s="3">
        <v>7</v>
      </c>
      <c r="O5" s="3" t="s">
        <v>17</v>
      </c>
      <c r="P5" s="4" t="s">
        <v>28</v>
      </c>
    </row>
    <row r="6" spans="1:16" s="12" customFormat="1" ht="37.5">
      <c r="A6" s="3">
        <f>A5+1</f>
        <v>2</v>
      </c>
      <c r="B6" s="4" t="str">
        <f aca="true" t="shared" si="0" ref="B6:B20">B5</f>
        <v>Смидовичский </v>
      </c>
      <c r="C6" s="3" t="str">
        <f aca="true" t="shared" si="1" ref="C6:C20">C5</f>
        <v>Николаевка</v>
      </c>
      <c r="D6" s="3" t="s">
        <v>29</v>
      </c>
      <c r="E6" s="5">
        <v>1</v>
      </c>
      <c r="F6" s="36" t="s">
        <v>51</v>
      </c>
      <c r="G6" s="36"/>
      <c r="H6" s="6" t="s">
        <v>40</v>
      </c>
      <c r="I6" s="15">
        <f>((M6*N6)*0.18)/2</f>
        <v>0.135</v>
      </c>
      <c r="J6" s="3" t="str">
        <f aca="true" t="shared" si="2" ref="J6:J13">J5</f>
        <v>Открытая</v>
      </c>
      <c r="K6" s="3" t="s">
        <v>18</v>
      </c>
      <c r="L6" s="3" t="s">
        <v>16</v>
      </c>
      <c r="M6" s="3">
        <f aca="true" t="shared" si="3" ref="M6:M20">M5</f>
        <v>0.75</v>
      </c>
      <c r="N6" s="3">
        <v>2</v>
      </c>
      <c r="O6" s="3" t="str">
        <f aca="true" t="shared" si="4" ref="O6:O20">O5</f>
        <v>ТКО</v>
      </c>
      <c r="P6" s="4" t="s">
        <v>30</v>
      </c>
    </row>
    <row r="7" spans="1:16" s="12" customFormat="1" ht="18.75">
      <c r="A7" s="3">
        <f aca="true" t="shared" si="5" ref="A7:A26">A6+1</f>
        <v>3</v>
      </c>
      <c r="B7" s="4" t="str">
        <f t="shared" si="0"/>
        <v>Смидовичский </v>
      </c>
      <c r="C7" s="3" t="str">
        <f t="shared" si="1"/>
        <v>Николаевка</v>
      </c>
      <c r="D7" s="3" t="s">
        <v>31</v>
      </c>
      <c r="E7" s="5">
        <v>5</v>
      </c>
      <c r="F7" s="36" t="s">
        <v>47</v>
      </c>
      <c r="G7" s="36"/>
      <c r="H7" s="6" t="s">
        <v>40</v>
      </c>
      <c r="I7" s="5">
        <f>(M7*N7)*0.18</f>
        <v>0.40499999999999997</v>
      </c>
      <c r="J7" s="3" t="str">
        <f t="shared" si="2"/>
        <v>Открытая</v>
      </c>
      <c r="K7" s="3" t="str">
        <f>K5</f>
        <v>Отсутствует</v>
      </c>
      <c r="L7" s="3" t="str">
        <f>L5</f>
        <v>Бетон</v>
      </c>
      <c r="M7" s="3">
        <f t="shared" si="3"/>
        <v>0.75</v>
      </c>
      <c r="N7" s="3">
        <v>3</v>
      </c>
      <c r="O7" s="3" t="str">
        <f t="shared" si="4"/>
        <v>ТКО</v>
      </c>
      <c r="P7" s="4" t="str">
        <f>P5</f>
        <v>ежедневно</v>
      </c>
    </row>
    <row r="8" spans="1:16" s="12" customFormat="1" ht="37.5">
      <c r="A8" s="3">
        <f t="shared" si="5"/>
        <v>4</v>
      </c>
      <c r="B8" s="4" t="str">
        <f t="shared" si="0"/>
        <v>Смидовичский </v>
      </c>
      <c r="C8" s="3" t="str">
        <f t="shared" si="1"/>
        <v>Николаевка</v>
      </c>
      <c r="D8" s="3" t="s">
        <v>32</v>
      </c>
      <c r="E8" s="5">
        <v>11</v>
      </c>
      <c r="F8" s="36" t="s">
        <v>48</v>
      </c>
      <c r="G8" s="36"/>
      <c r="H8" s="6" t="s">
        <v>40</v>
      </c>
      <c r="I8" s="5">
        <f>((M8*N8)*0.18)/3</f>
        <v>0.18000000000000002</v>
      </c>
      <c r="J8" s="3" t="str">
        <f t="shared" si="2"/>
        <v>Открытая</v>
      </c>
      <c r="K8" s="3" t="s">
        <v>19</v>
      </c>
      <c r="L8" s="3" t="str">
        <f aca="true" t="shared" si="6" ref="L8:L14">L7</f>
        <v>Бетон</v>
      </c>
      <c r="M8" s="3">
        <f t="shared" si="3"/>
        <v>0.75</v>
      </c>
      <c r="N8" s="3">
        <v>4</v>
      </c>
      <c r="O8" s="3" t="str">
        <f t="shared" si="4"/>
        <v>ТКО</v>
      </c>
      <c r="P8" s="4" t="s">
        <v>33</v>
      </c>
    </row>
    <row r="9" spans="1:16" s="12" customFormat="1" ht="18.75">
      <c r="A9" s="3">
        <f t="shared" si="5"/>
        <v>5</v>
      </c>
      <c r="B9" s="4" t="str">
        <f t="shared" si="0"/>
        <v>Смидовичский </v>
      </c>
      <c r="C9" s="3" t="str">
        <f t="shared" si="1"/>
        <v>Николаевка</v>
      </c>
      <c r="D9" s="3" t="s">
        <v>34</v>
      </c>
      <c r="E9" s="5">
        <v>12</v>
      </c>
      <c r="F9" s="36" t="s">
        <v>46</v>
      </c>
      <c r="G9" s="36"/>
      <c r="H9" s="6" t="s">
        <v>40</v>
      </c>
      <c r="I9" s="5">
        <f>((M9*N9)*0.18)</f>
        <v>0.27</v>
      </c>
      <c r="J9" s="3" t="str">
        <f t="shared" si="2"/>
        <v>Открытая</v>
      </c>
      <c r="K9" s="3" t="str">
        <f>K5</f>
        <v>Отсутствует</v>
      </c>
      <c r="L9" s="3" t="str">
        <f t="shared" si="6"/>
        <v>Бетон</v>
      </c>
      <c r="M9" s="3">
        <f t="shared" si="3"/>
        <v>0.75</v>
      </c>
      <c r="N9" s="3">
        <v>2</v>
      </c>
      <c r="O9" s="3" t="str">
        <f t="shared" si="4"/>
        <v>ТКО</v>
      </c>
      <c r="P9" s="4" t="str">
        <f>P7</f>
        <v>ежедневно</v>
      </c>
    </row>
    <row r="10" spans="1:16" s="12" customFormat="1" ht="36" customHeight="1">
      <c r="A10" s="3">
        <f t="shared" si="5"/>
        <v>6</v>
      </c>
      <c r="B10" s="4" t="str">
        <f t="shared" si="0"/>
        <v>Смидовичский </v>
      </c>
      <c r="C10" s="3" t="str">
        <f t="shared" si="1"/>
        <v>Николаевка</v>
      </c>
      <c r="D10" s="3" t="s">
        <v>35</v>
      </c>
      <c r="E10" s="5" t="s">
        <v>36</v>
      </c>
      <c r="F10" s="36" t="s">
        <v>44</v>
      </c>
      <c r="G10" s="36"/>
      <c r="H10" s="6" t="s">
        <v>40</v>
      </c>
      <c r="I10" s="5">
        <f>((M10*N10)*0.18)/2</f>
        <v>0.135</v>
      </c>
      <c r="J10" s="3" t="str">
        <f t="shared" si="2"/>
        <v>Открытая</v>
      </c>
      <c r="K10" s="3" t="str">
        <f>K9</f>
        <v>Отсутствует</v>
      </c>
      <c r="L10" s="3" t="str">
        <f t="shared" si="6"/>
        <v>Бетон</v>
      </c>
      <c r="M10" s="3">
        <f t="shared" si="3"/>
        <v>0.75</v>
      </c>
      <c r="N10" s="3">
        <v>2</v>
      </c>
      <c r="O10" s="3" t="str">
        <f t="shared" si="4"/>
        <v>ТКО</v>
      </c>
      <c r="P10" s="4" t="str">
        <f>P6</f>
        <v>два раза в неделю</v>
      </c>
    </row>
    <row r="11" spans="1:16" s="12" customFormat="1" ht="36" customHeight="1">
      <c r="A11" s="3">
        <f t="shared" si="5"/>
        <v>7</v>
      </c>
      <c r="B11" s="4" t="str">
        <f t="shared" si="0"/>
        <v>Смидовичский </v>
      </c>
      <c r="C11" s="3" t="str">
        <f t="shared" si="1"/>
        <v>Николаевка</v>
      </c>
      <c r="D11" s="3" t="s">
        <v>37</v>
      </c>
      <c r="E11" s="5">
        <v>30</v>
      </c>
      <c r="F11" s="36" t="s">
        <v>45</v>
      </c>
      <c r="G11" s="36"/>
      <c r="H11" s="6" t="s">
        <v>40</v>
      </c>
      <c r="I11" s="5">
        <f>((M11*N11)*0.18)/3</f>
        <v>0.09000000000000001</v>
      </c>
      <c r="J11" s="3" t="str">
        <f t="shared" si="2"/>
        <v>Открытая</v>
      </c>
      <c r="K11" s="3" t="str">
        <f>K6</f>
        <v>Профлист</v>
      </c>
      <c r="L11" s="3" t="str">
        <f t="shared" si="6"/>
        <v>Бетон</v>
      </c>
      <c r="M11" s="3">
        <f t="shared" si="3"/>
        <v>0.75</v>
      </c>
      <c r="N11" s="3">
        <v>2</v>
      </c>
      <c r="O11" s="3" t="str">
        <f t="shared" si="4"/>
        <v>ТКО</v>
      </c>
      <c r="P11" s="4" t="str">
        <f>P8</f>
        <v>три раза в неделю</v>
      </c>
    </row>
    <row r="12" spans="1:16" s="12" customFormat="1" ht="36" customHeight="1">
      <c r="A12" s="3">
        <f t="shared" si="5"/>
        <v>8</v>
      </c>
      <c r="B12" s="4" t="str">
        <f t="shared" si="0"/>
        <v>Смидовичский </v>
      </c>
      <c r="C12" s="3" t="str">
        <f t="shared" si="1"/>
        <v>Николаевка</v>
      </c>
      <c r="D12" s="3" t="str">
        <f>D11</f>
        <v>Матросова</v>
      </c>
      <c r="E12" s="5">
        <v>34</v>
      </c>
      <c r="F12" s="36" t="s">
        <v>50</v>
      </c>
      <c r="G12" s="36"/>
      <c r="H12" s="6" t="s">
        <v>40</v>
      </c>
      <c r="I12" s="5">
        <f>((M12*N12)*0.18)/3</f>
        <v>0.09000000000000001</v>
      </c>
      <c r="J12" s="3" t="str">
        <f t="shared" si="2"/>
        <v>Открытая</v>
      </c>
      <c r="K12" s="3" t="str">
        <f>K10</f>
        <v>Отсутствует</v>
      </c>
      <c r="L12" s="3" t="str">
        <f t="shared" si="6"/>
        <v>Бетон</v>
      </c>
      <c r="M12" s="3">
        <f t="shared" si="3"/>
        <v>0.75</v>
      </c>
      <c r="N12" s="3">
        <f>N11</f>
        <v>2</v>
      </c>
      <c r="O12" s="3" t="str">
        <f t="shared" si="4"/>
        <v>ТКО</v>
      </c>
      <c r="P12" s="4" t="str">
        <f>P11</f>
        <v>три раза в неделю</v>
      </c>
    </row>
    <row r="13" spans="1:16" s="12" customFormat="1" ht="36" customHeight="1">
      <c r="A13" s="3">
        <f t="shared" si="5"/>
        <v>9</v>
      </c>
      <c r="B13" s="4" t="str">
        <f t="shared" si="0"/>
        <v>Смидовичский </v>
      </c>
      <c r="C13" s="3" t="str">
        <f t="shared" si="1"/>
        <v>Николаевка</v>
      </c>
      <c r="D13" s="3" t="s">
        <v>38</v>
      </c>
      <c r="E13" s="5">
        <v>7</v>
      </c>
      <c r="F13" s="36" t="s">
        <v>52</v>
      </c>
      <c r="G13" s="36"/>
      <c r="H13" s="6" t="s">
        <v>40</v>
      </c>
      <c r="I13" s="5">
        <f>((M13*N13)*0.18)/3</f>
        <v>0.18000000000000002</v>
      </c>
      <c r="J13" s="3" t="str">
        <f t="shared" si="2"/>
        <v>Открытая</v>
      </c>
      <c r="K13" s="3" t="str">
        <f>K8</f>
        <v>Бетон</v>
      </c>
      <c r="L13" s="3" t="str">
        <f t="shared" si="6"/>
        <v>Бетон</v>
      </c>
      <c r="M13" s="3">
        <f t="shared" si="3"/>
        <v>0.75</v>
      </c>
      <c r="N13" s="3">
        <v>4</v>
      </c>
      <c r="O13" s="3" t="str">
        <f t="shared" si="4"/>
        <v>ТКО</v>
      </c>
      <c r="P13" s="4" t="str">
        <f>P12</f>
        <v>три раза в неделю</v>
      </c>
    </row>
    <row r="14" spans="1:16" s="12" customFormat="1" ht="36" customHeight="1">
      <c r="A14" s="3">
        <f t="shared" si="5"/>
        <v>10</v>
      </c>
      <c r="B14" s="4" t="str">
        <f t="shared" si="0"/>
        <v>Смидовичский </v>
      </c>
      <c r="C14" s="3" t="str">
        <f t="shared" si="1"/>
        <v>Николаевка</v>
      </c>
      <c r="D14" s="3" t="str">
        <f>D13</f>
        <v>Строительная</v>
      </c>
      <c r="E14" s="5">
        <v>20</v>
      </c>
      <c r="F14" s="36" t="s">
        <v>53</v>
      </c>
      <c r="G14" s="36"/>
      <c r="H14" s="6" t="s">
        <v>40</v>
      </c>
      <c r="I14" s="5">
        <f>((M14*N14)*0.18)/3</f>
        <v>0.18000000000000002</v>
      </c>
      <c r="J14" s="3" t="str">
        <f>J13</f>
        <v>Открытая</v>
      </c>
      <c r="K14" s="3" t="str">
        <f>K11</f>
        <v>Профлист</v>
      </c>
      <c r="L14" s="3" t="str">
        <f t="shared" si="6"/>
        <v>Бетон</v>
      </c>
      <c r="M14" s="3">
        <f t="shared" si="3"/>
        <v>0.75</v>
      </c>
      <c r="N14" s="3">
        <v>4</v>
      </c>
      <c r="O14" s="3" t="str">
        <f t="shared" si="4"/>
        <v>ТКО</v>
      </c>
      <c r="P14" s="4" t="str">
        <f>P13</f>
        <v>три раза в неделю</v>
      </c>
    </row>
    <row r="15" spans="1:16" s="12" customFormat="1" ht="36" customHeight="1">
      <c r="A15" s="3">
        <f t="shared" si="5"/>
        <v>11</v>
      </c>
      <c r="B15" s="4" t="str">
        <f t="shared" si="0"/>
        <v>Смидовичский </v>
      </c>
      <c r="C15" s="3" t="str">
        <f t="shared" si="1"/>
        <v>Николаевка</v>
      </c>
      <c r="D15" s="3" t="str">
        <f>D14</f>
        <v>Строительная</v>
      </c>
      <c r="E15" s="5">
        <v>24</v>
      </c>
      <c r="F15" s="36" t="s">
        <v>54</v>
      </c>
      <c r="G15" s="36"/>
      <c r="H15" s="6" t="s">
        <v>40</v>
      </c>
      <c r="I15" s="5">
        <f aca="true" t="shared" si="7" ref="I15:I20">((M15*N15)*0.18)/2</f>
        <v>0.135</v>
      </c>
      <c r="J15" s="3" t="str">
        <f aca="true" t="shared" si="8" ref="J15:J20">J14</f>
        <v>Открытая</v>
      </c>
      <c r="K15" s="3" t="str">
        <f>K7</f>
        <v>Отсутствует</v>
      </c>
      <c r="L15" s="3" t="str">
        <f>L6</f>
        <v>Асфальт</v>
      </c>
      <c r="M15" s="3">
        <f t="shared" si="3"/>
        <v>0.75</v>
      </c>
      <c r="N15" s="3">
        <v>2</v>
      </c>
      <c r="O15" s="3" t="str">
        <f t="shared" si="4"/>
        <v>ТКО</v>
      </c>
      <c r="P15" s="4" t="str">
        <f>P10</f>
        <v>два раза в неделю</v>
      </c>
    </row>
    <row r="16" spans="1:16" s="12" customFormat="1" ht="36" customHeight="1">
      <c r="A16" s="3">
        <f t="shared" si="5"/>
        <v>12</v>
      </c>
      <c r="B16" s="4" t="str">
        <f t="shared" si="0"/>
        <v>Смидовичский </v>
      </c>
      <c r="C16" s="3" t="str">
        <f t="shared" si="1"/>
        <v>Николаевка</v>
      </c>
      <c r="D16" s="3" t="str">
        <f>D15</f>
        <v>Строительная</v>
      </c>
      <c r="E16" s="5">
        <v>11</v>
      </c>
      <c r="F16" s="36" t="s">
        <v>55</v>
      </c>
      <c r="G16" s="36"/>
      <c r="H16" s="6" t="s">
        <v>40</v>
      </c>
      <c r="I16" s="5">
        <f t="shared" si="7"/>
        <v>0.0675</v>
      </c>
      <c r="J16" s="3" t="str">
        <f t="shared" si="8"/>
        <v>Открытая</v>
      </c>
      <c r="K16" s="3" t="str">
        <f aca="true" t="shared" si="9" ref="K16:K27">K15</f>
        <v>Отсутствует</v>
      </c>
      <c r="L16" s="3" t="str">
        <f>L14</f>
        <v>Бетон</v>
      </c>
      <c r="M16" s="3">
        <f t="shared" si="3"/>
        <v>0.75</v>
      </c>
      <c r="N16" s="3">
        <v>1</v>
      </c>
      <c r="O16" s="3" t="str">
        <f t="shared" si="4"/>
        <v>ТКО</v>
      </c>
      <c r="P16" s="4" t="str">
        <f aca="true" t="shared" si="10" ref="P16:P27">P15</f>
        <v>два раза в неделю</v>
      </c>
    </row>
    <row r="17" spans="1:16" s="12" customFormat="1" ht="36" customHeight="1">
      <c r="A17" s="3">
        <f t="shared" si="5"/>
        <v>13</v>
      </c>
      <c r="B17" s="4" t="str">
        <f t="shared" si="0"/>
        <v>Смидовичский </v>
      </c>
      <c r="C17" s="3" t="str">
        <f t="shared" si="1"/>
        <v>Николаевка</v>
      </c>
      <c r="D17" s="3" t="s">
        <v>39</v>
      </c>
      <c r="E17" s="5">
        <v>31</v>
      </c>
      <c r="F17" s="36" t="s">
        <v>41</v>
      </c>
      <c r="G17" s="36"/>
      <c r="H17" s="6" t="s">
        <v>40</v>
      </c>
      <c r="I17" s="5">
        <f t="shared" si="7"/>
        <v>0.0675</v>
      </c>
      <c r="J17" s="3" t="str">
        <f t="shared" si="8"/>
        <v>Открытая</v>
      </c>
      <c r="K17" s="3" t="str">
        <f t="shared" si="9"/>
        <v>Отсутствует</v>
      </c>
      <c r="L17" s="3" t="str">
        <f aca="true" t="shared" si="11" ref="L17:L27">L16</f>
        <v>Бетон</v>
      </c>
      <c r="M17" s="3">
        <f t="shared" si="3"/>
        <v>0.75</v>
      </c>
      <c r="N17" s="3">
        <v>1</v>
      </c>
      <c r="O17" s="3" t="str">
        <f t="shared" si="4"/>
        <v>ТКО</v>
      </c>
      <c r="P17" s="4" t="str">
        <f t="shared" si="10"/>
        <v>два раза в неделю</v>
      </c>
    </row>
    <row r="18" spans="1:16" s="12" customFormat="1" ht="36" customHeight="1">
      <c r="A18" s="3">
        <f t="shared" si="5"/>
        <v>14</v>
      </c>
      <c r="B18" s="4" t="str">
        <f t="shared" si="0"/>
        <v>Смидовичский </v>
      </c>
      <c r="C18" s="3" t="str">
        <f t="shared" si="1"/>
        <v>Николаевка</v>
      </c>
      <c r="D18" s="3" t="str">
        <f>D17</f>
        <v>Октябрьская</v>
      </c>
      <c r="E18" s="5">
        <v>35</v>
      </c>
      <c r="F18" s="36" t="s">
        <v>42</v>
      </c>
      <c r="G18" s="36"/>
      <c r="H18" s="6" t="s">
        <v>40</v>
      </c>
      <c r="I18" s="5">
        <f t="shared" si="7"/>
        <v>0.135</v>
      </c>
      <c r="J18" s="3" t="str">
        <f t="shared" si="8"/>
        <v>Открытая</v>
      </c>
      <c r="K18" s="3" t="str">
        <f t="shared" si="9"/>
        <v>Отсутствует</v>
      </c>
      <c r="L18" s="3" t="str">
        <f t="shared" si="11"/>
        <v>Бетон</v>
      </c>
      <c r="M18" s="3">
        <f t="shared" si="3"/>
        <v>0.75</v>
      </c>
      <c r="N18" s="3">
        <v>2</v>
      </c>
      <c r="O18" s="3" t="str">
        <f t="shared" si="4"/>
        <v>ТКО</v>
      </c>
      <c r="P18" s="4" t="str">
        <f t="shared" si="10"/>
        <v>два раза в неделю</v>
      </c>
    </row>
    <row r="19" spans="1:16" s="12" customFormat="1" ht="36" customHeight="1">
      <c r="A19" s="3">
        <f t="shared" si="5"/>
        <v>15</v>
      </c>
      <c r="B19" s="4" t="str">
        <f t="shared" si="0"/>
        <v>Смидовичский </v>
      </c>
      <c r="C19" s="3" t="str">
        <f t="shared" si="1"/>
        <v>Николаевка</v>
      </c>
      <c r="D19" s="3" t="str">
        <f>D18</f>
        <v>Октябрьская</v>
      </c>
      <c r="E19" s="5">
        <v>39</v>
      </c>
      <c r="F19" s="36" t="s">
        <v>43</v>
      </c>
      <c r="G19" s="36"/>
      <c r="H19" s="6" t="s">
        <v>40</v>
      </c>
      <c r="I19" s="5">
        <f t="shared" si="7"/>
        <v>0.135</v>
      </c>
      <c r="J19" s="3" t="str">
        <f t="shared" si="8"/>
        <v>Открытая</v>
      </c>
      <c r="K19" s="3" t="str">
        <f t="shared" si="9"/>
        <v>Отсутствует</v>
      </c>
      <c r="L19" s="3" t="str">
        <f t="shared" si="11"/>
        <v>Бетон</v>
      </c>
      <c r="M19" s="3">
        <f t="shared" si="3"/>
        <v>0.75</v>
      </c>
      <c r="N19" s="3">
        <v>2</v>
      </c>
      <c r="O19" s="3" t="str">
        <f t="shared" si="4"/>
        <v>ТКО</v>
      </c>
      <c r="P19" s="4" t="str">
        <f t="shared" si="10"/>
        <v>два раза в неделю</v>
      </c>
    </row>
    <row r="20" spans="1:16" s="12" customFormat="1" ht="36" customHeight="1">
      <c r="A20" s="3">
        <f t="shared" si="5"/>
        <v>16</v>
      </c>
      <c r="B20" s="4" t="str">
        <f t="shared" si="0"/>
        <v>Смидовичский </v>
      </c>
      <c r="C20" s="3" t="str">
        <f t="shared" si="1"/>
        <v>Николаевка</v>
      </c>
      <c r="D20" s="3" t="s">
        <v>57</v>
      </c>
      <c r="E20" s="5">
        <v>2</v>
      </c>
      <c r="F20" s="36" t="s">
        <v>56</v>
      </c>
      <c r="G20" s="36"/>
      <c r="H20" s="6" t="s">
        <v>60</v>
      </c>
      <c r="I20" s="5">
        <f t="shared" si="7"/>
        <v>0.135</v>
      </c>
      <c r="J20" s="3" t="str">
        <f t="shared" si="8"/>
        <v>Открытая</v>
      </c>
      <c r="K20" s="3" t="str">
        <f t="shared" si="9"/>
        <v>Отсутствует</v>
      </c>
      <c r="L20" s="3" t="str">
        <f t="shared" si="11"/>
        <v>Бетон</v>
      </c>
      <c r="M20" s="3">
        <f t="shared" si="3"/>
        <v>0.75</v>
      </c>
      <c r="N20" s="3">
        <v>2</v>
      </c>
      <c r="O20" s="3" t="str">
        <f t="shared" si="4"/>
        <v>ТКО</v>
      </c>
      <c r="P20" s="4" t="str">
        <f t="shared" si="10"/>
        <v>два раза в неделю</v>
      </c>
    </row>
    <row r="21" spans="1:16" s="12" customFormat="1" ht="36" customHeight="1">
      <c r="A21" s="3">
        <f t="shared" si="5"/>
        <v>17</v>
      </c>
      <c r="B21" s="4" t="str">
        <f aca="true" t="shared" si="12" ref="B21:B26">B20</f>
        <v>Смидовичский </v>
      </c>
      <c r="C21" s="3" t="str">
        <f aca="true" t="shared" si="13" ref="C21:C26">C20</f>
        <v>Николаевка</v>
      </c>
      <c r="D21" s="3" t="s">
        <v>59</v>
      </c>
      <c r="E21" s="5">
        <v>54</v>
      </c>
      <c r="F21" s="36" t="s">
        <v>58</v>
      </c>
      <c r="G21" s="36"/>
      <c r="H21" s="3" t="s">
        <v>61</v>
      </c>
      <c r="I21" s="5">
        <f aca="true" t="shared" si="14" ref="I21:I26">((M21*N21)*0.18)/2</f>
        <v>0.135</v>
      </c>
      <c r="J21" s="3" t="str">
        <f aca="true" t="shared" si="15" ref="J21:J27">J20</f>
        <v>Открытая</v>
      </c>
      <c r="K21" s="3" t="str">
        <f t="shared" si="9"/>
        <v>Отсутствует</v>
      </c>
      <c r="L21" s="3" t="str">
        <f t="shared" si="11"/>
        <v>Бетон</v>
      </c>
      <c r="M21" s="3">
        <f aca="true" t="shared" si="16" ref="M21:M27">M20</f>
        <v>0.75</v>
      </c>
      <c r="N21" s="3">
        <v>2</v>
      </c>
      <c r="O21" s="3" t="str">
        <f aca="true" t="shared" si="17" ref="O21:O27">O20</f>
        <v>ТКО</v>
      </c>
      <c r="P21" s="4" t="str">
        <f t="shared" si="10"/>
        <v>два раза в неделю</v>
      </c>
    </row>
    <row r="22" spans="1:16" s="12" customFormat="1" ht="36" customHeight="1">
      <c r="A22" s="3">
        <f t="shared" si="5"/>
        <v>18</v>
      </c>
      <c r="B22" s="4" t="str">
        <f t="shared" si="12"/>
        <v>Смидовичский </v>
      </c>
      <c r="C22" s="3" t="str">
        <f t="shared" si="13"/>
        <v>Николаевка</v>
      </c>
      <c r="D22" s="3" t="s">
        <v>29</v>
      </c>
      <c r="E22" s="5">
        <v>23</v>
      </c>
      <c r="F22" s="36" t="s">
        <v>62</v>
      </c>
      <c r="G22" s="36"/>
      <c r="H22" s="3" t="s">
        <v>63</v>
      </c>
      <c r="I22" s="5">
        <f t="shared" si="14"/>
        <v>0.0675</v>
      </c>
      <c r="J22" s="3" t="str">
        <f t="shared" si="15"/>
        <v>Открытая</v>
      </c>
      <c r="K22" s="3" t="str">
        <f t="shared" si="9"/>
        <v>Отсутствует</v>
      </c>
      <c r="L22" s="3" t="str">
        <f t="shared" si="11"/>
        <v>Бетон</v>
      </c>
      <c r="M22" s="3">
        <f t="shared" si="16"/>
        <v>0.75</v>
      </c>
      <c r="N22" s="3">
        <v>1</v>
      </c>
      <c r="O22" s="3" t="str">
        <f t="shared" si="17"/>
        <v>ТКО</v>
      </c>
      <c r="P22" s="4" t="str">
        <f t="shared" si="10"/>
        <v>два раза в неделю</v>
      </c>
    </row>
    <row r="23" spans="1:16" s="12" customFormat="1" ht="36" customHeight="1">
      <c r="A23" s="3">
        <f t="shared" si="5"/>
        <v>19</v>
      </c>
      <c r="B23" s="4" t="str">
        <f t="shared" si="12"/>
        <v>Смидовичский </v>
      </c>
      <c r="C23" s="3" t="str">
        <f t="shared" si="13"/>
        <v>Николаевка</v>
      </c>
      <c r="D23" s="3" t="str">
        <f>D21</f>
        <v>Комсомольская</v>
      </c>
      <c r="E23" s="5">
        <v>29</v>
      </c>
      <c r="F23" s="36" t="s">
        <v>64</v>
      </c>
      <c r="G23" s="36"/>
      <c r="H23" s="3" t="s">
        <v>65</v>
      </c>
      <c r="I23" s="5">
        <f t="shared" si="14"/>
        <v>0.135</v>
      </c>
      <c r="J23" s="3" t="str">
        <f t="shared" si="15"/>
        <v>Открытая</v>
      </c>
      <c r="K23" s="3" t="str">
        <f t="shared" si="9"/>
        <v>Отсутствует</v>
      </c>
      <c r="L23" s="3" t="str">
        <f t="shared" si="11"/>
        <v>Бетон</v>
      </c>
      <c r="M23" s="3">
        <f t="shared" si="16"/>
        <v>0.75</v>
      </c>
      <c r="N23" s="3">
        <v>2</v>
      </c>
      <c r="O23" s="3" t="str">
        <f t="shared" si="17"/>
        <v>ТКО</v>
      </c>
      <c r="P23" s="4" t="str">
        <f t="shared" si="10"/>
        <v>два раза в неделю</v>
      </c>
    </row>
    <row r="24" spans="1:16" s="16" customFormat="1" ht="37.5">
      <c r="A24" s="3">
        <f t="shared" si="5"/>
        <v>20</v>
      </c>
      <c r="B24" s="4" t="str">
        <f t="shared" si="12"/>
        <v>Смидовичский </v>
      </c>
      <c r="C24" s="3" t="str">
        <f t="shared" si="13"/>
        <v>Николаевка</v>
      </c>
      <c r="D24" s="7" t="str">
        <f>D23</f>
        <v>Комсомольская</v>
      </c>
      <c r="E24" s="7">
        <v>12</v>
      </c>
      <c r="F24" s="37" t="s">
        <v>66</v>
      </c>
      <c r="G24" s="37"/>
      <c r="H24" s="7" t="s">
        <v>67</v>
      </c>
      <c r="I24" s="5">
        <f t="shared" si="14"/>
        <v>0.135</v>
      </c>
      <c r="J24" s="3" t="str">
        <f t="shared" si="15"/>
        <v>Открытая</v>
      </c>
      <c r="K24" s="3" t="str">
        <f t="shared" si="9"/>
        <v>Отсутствует</v>
      </c>
      <c r="L24" s="3" t="str">
        <f t="shared" si="11"/>
        <v>Бетон</v>
      </c>
      <c r="M24" s="3">
        <f t="shared" si="16"/>
        <v>0.75</v>
      </c>
      <c r="N24" s="3">
        <v>2</v>
      </c>
      <c r="O24" s="3" t="str">
        <f t="shared" si="17"/>
        <v>ТКО</v>
      </c>
      <c r="P24" s="4" t="str">
        <f t="shared" si="10"/>
        <v>два раза в неделю</v>
      </c>
    </row>
    <row r="25" spans="1:16" s="16" customFormat="1" ht="43.5" customHeight="1">
      <c r="A25" s="3">
        <f t="shared" si="5"/>
        <v>21</v>
      </c>
      <c r="B25" s="4" t="str">
        <f t="shared" si="12"/>
        <v>Смидовичский </v>
      </c>
      <c r="C25" s="3" t="str">
        <f t="shared" si="13"/>
        <v>Николаевка</v>
      </c>
      <c r="D25" s="3" t="s">
        <v>29</v>
      </c>
      <c r="E25" s="7" t="s">
        <v>69</v>
      </c>
      <c r="F25" s="37" t="s">
        <v>68</v>
      </c>
      <c r="G25" s="37"/>
      <c r="H25" s="7" t="s">
        <v>70</v>
      </c>
      <c r="I25" s="5">
        <f t="shared" si="14"/>
        <v>0.135</v>
      </c>
      <c r="J25" s="3" t="str">
        <f t="shared" si="15"/>
        <v>Открытая</v>
      </c>
      <c r="K25" s="3" t="str">
        <f t="shared" si="9"/>
        <v>Отсутствует</v>
      </c>
      <c r="L25" s="3" t="str">
        <f t="shared" si="11"/>
        <v>Бетон</v>
      </c>
      <c r="M25" s="3">
        <f t="shared" si="16"/>
        <v>0.75</v>
      </c>
      <c r="N25" s="3">
        <v>2</v>
      </c>
      <c r="O25" s="3" t="str">
        <f t="shared" si="17"/>
        <v>ТКО</v>
      </c>
      <c r="P25" s="4" t="str">
        <f t="shared" si="10"/>
        <v>два раза в неделю</v>
      </c>
    </row>
    <row r="26" spans="1:16" s="12" customFormat="1" ht="42" customHeight="1">
      <c r="A26" s="3">
        <f t="shared" si="5"/>
        <v>22</v>
      </c>
      <c r="B26" s="4" t="str">
        <f t="shared" si="12"/>
        <v>Смидовичский </v>
      </c>
      <c r="C26" s="3" t="str">
        <f t="shared" si="13"/>
        <v>Николаевка</v>
      </c>
      <c r="D26" s="3" t="s">
        <v>72</v>
      </c>
      <c r="E26" s="3">
        <v>16</v>
      </c>
      <c r="F26" s="36" t="s">
        <v>71</v>
      </c>
      <c r="G26" s="36"/>
      <c r="H26" s="4" t="s">
        <v>73</v>
      </c>
      <c r="I26" s="5">
        <f t="shared" si="14"/>
        <v>0.20249999999999999</v>
      </c>
      <c r="J26" s="3" t="str">
        <f t="shared" si="15"/>
        <v>Открытая</v>
      </c>
      <c r="K26" s="3" t="s">
        <v>79</v>
      </c>
      <c r="L26" s="3" t="str">
        <f t="shared" si="11"/>
        <v>Бетон</v>
      </c>
      <c r="M26" s="3">
        <f t="shared" si="16"/>
        <v>0.75</v>
      </c>
      <c r="N26" s="3">
        <v>3</v>
      </c>
      <c r="O26" s="3" t="str">
        <f t="shared" si="17"/>
        <v>ТКО</v>
      </c>
      <c r="P26" s="4" t="str">
        <f t="shared" si="10"/>
        <v>два раза в неделю</v>
      </c>
    </row>
    <row r="27" spans="1:16" s="2" customFormat="1" ht="49.5" customHeight="1">
      <c r="A27" s="3">
        <v>23</v>
      </c>
      <c r="B27" s="4" t="s">
        <v>25</v>
      </c>
      <c r="C27" s="3" t="s">
        <v>26</v>
      </c>
      <c r="D27" s="4" t="s">
        <v>76</v>
      </c>
      <c r="E27" s="3">
        <v>12</v>
      </c>
      <c r="F27" s="36" t="s">
        <v>75</v>
      </c>
      <c r="G27" s="36"/>
      <c r="H27" s="4" t="s">
        <v>74</v>
      </c>
      <c r="I27" s="5">
        <f>((M27*N27)*0.18)/2</f>
        <v>0.135</v>
      </c>
      <c r="J27" s="3" t="str">
        <f t="shared" si="15"/>
        <v>Открытая</v>
      </c>
      <c r="K27" s="3" t="str">
        <f t="shared" si="9"/>
        <v>сетка рабица</v>
      </c>
      <c r="L27" s="3" t="str">
        <f t="shared" si="11"/>
        <v>Бетон</v>
      </c>
      <c r="M27" s="3">
        <f t="shared" si="16"/>
        <v>0.75</v>
      </c>
      <c r="N27" s="3">
        <v>2</v>
      </c>
      <c r="O27" s="3" t="str">
        <f t="shared" si="17"/>
        <v>ТКО</v>
      </c>
      <c r="P27" s="4" t="str">
        <f t="shared" si="10"/>
        <v>два раза в неделю</v>
      </c>
    </row>
    <row r="28" spans="1:16" ht="33.75" customHeight="1">
      <c r="A28" s="3">
        <v>24</v>
      </c>
      <c r="B28" s="7" t="s">
        <v>25</v>
      </c>
      <c r="C28" s="7" t="s">
        <v>26</v>
      </c>
      <c r="D28" s="7" t="s">
        <v>39</v>
      </c>
      <c r="E28" s="7">
        <v>20</v>
      </c>
      <c r="F28" s="36" t="s">
        <v>78</v>
      </c>
      <c r="G28" s="36"/>
      <c r="H28" s="3" t="s">
        <v>40</v>
      </c>
      <c r="I28" s="7">
        <v>0.135</v>
      </c>
      <c r="J28" s="3" t="s">
        <v>14</v>
      </c>
      <c r="K28" s="3" t="s">
        <v>15</v>
      </c>
      <c r="L28" s="3" t="s">
        <v>19</v>
      </c>
      <c r="M28" s="7">
        <v>0.75</v>
      </c>
      <c r="N28" s="7">
        <v>1</v>
      </c>
      <c r="O28" s="7" t="s">
        <v>17</v>
      </c>
      <c r="P28" s="1"/>
    </row>
    <row r="29" spans="1:15" ht="38.25" customHeight="1">
      <c r="A29" s="3"/>
      <c r="C29" s="19" t="s">
        <v>26</v>
      </c>
      <c r="D29" s="7" t="s">
        <v>39</v>
      </c>
      <c r="E29" s="7">
        <v>26</v>
      </c>
      <c r="F29" s="36" t="s">
        <v>77</v>
      </c>
      <c r="G29" s="36"/>
      <c r="H29" s="3" t="s">
        <v>40</v>
      </c>
      <c r="I29" s="19">
        <v>0.135</v>
      </c>
      <c r="J29" s="19" t="s">
        <v>14</v>
      </c>
      <c r="K29" s="19" t="s">
        <v>15</v>
      </c>
      <c r="L29" s="19" t="s">
        <v>19</v>
      </c>
      <c r="M29" s="19">
        <v>0.75</v>
      </c>
      <c r="N29" s="3">
        <v>1</v>
      </c>
      <c r="O29" s="19" t="s">
        <v>17</v>
      </c>
    </row>
    <row r="30" spans="3:15" ht="36.75" customHeight="1">
      <c r="C30" s="3" t="s">
        <v>26</v>
      </c>
      <c r="D30" s="21" t="s">
        <v>80</v>
      </c>
      <c r="E30" s="3">
        <v>96</v>
      </c>
      <c r="F30" s="36" t="s">
        <v>81</v>
      </c>
      <c r="G30" s="36"/>
      <c r="H30" s="26" t="s">
        <v>40</v>
      </c>
      <c r="I30" s="22">
        <v>0.09</v>
      </c>
      <c r="J30" s="38" t="s">
        <v>83</v>
      </c>
      <c r="K30" s="38"/>
      <c r="L30" s="38"/>
      <c r="M30" s="22">
        <v>0.75</v>
      </c>
      <c r="N30" s="20">
        <v>3</v>
      </c>
      <c r="O30" s="22" t="s">
        <v>17</v>
      </c>
    </row>
    <row r="31" spans="3:15" ht="25.5" customHeight="1">
      <c r="C31" s="3" t="s">
        <v>26</v>
      </c>
      <c r="D31" s="25" t="s">
        <v>80</v>
      </c>
      <c r="E31" s="3">
        <v>53</v>
      </c>
      <c r="F31" s="29" t="s">
        <v>82</v>
      </c>
      <c r="G31" s="29"/>
      <c r="H31" s="26" t="s">
        <v>40</v>
      </c>
      <c r="I31" s="19">
        <v>0.09</v>
      </c>
      <c r="J31" s="38" t="s">
        <v>84</v>
      </c>
      <c r="K31" s="38"/>
      <c r="L31" s="38"/>
      <c r="M31" s="22">
        <v>0.75</v>
      </c>
      <c r="N31" s="20">
        <v>3</v>
      </c>
      <c r="O31" s="22" t="s">
        <v>17</v>
      </c>
    </row>
    <row r="32" spans="3:15" ht="26.25" customHeight="1">
      <c r="C32" s="3" t="s">
        <v>26</v>
      </c>
      <c r="D32" s="19" t="s">
        <v>85</v>
      </c>
      <c r="E32" s="3">
        <v>4</v>
      </c>
      <c r="F32" s="29" t="s">
        <v>87</v>
      </c>
      <c r="G32" s="29"/>
      <c r="H32" s="26" t="s">
        <v>40</v>
      </c>
      <c r="I32" s="19">
        <v>0.04</v>
      </c>
      <c r="J32" s="28" t="s">
        <v>84</v>
      </c>
      <c r="K32" s="28"/>
      <c r="L32" s="28"/>
      <c r="M32" s="19">
        <v>0.75</v>
      </c>
      <c r="N32" s="19">
        <v>3</v>
      </c>
      <c r="O32" s="19" t="s">
        <v>17</v>
      </c>
    </row>
    <row r="33" spans="3:15" ht="26.25" customHeight="1">
      <c r="C33" s="3" t="s">
        <v>26</v>
      </c>
      <c r="D33" s="19" t="s">
        <v>86</v>
      </c>
      <c r="E33" s="3">
        <v>16</v>
      </c>
      <c r="F33" s="29" t="s">
        <v>88</v>
      </c>
      <c r="G33" s="29"/>
      <c r="H33" s="26" t="s">
        <v>40</v>
      </c>
      <c r="I33" s="19">
        <v>0.07</v>
      </c>
      <c r="J33" s="28" t="s">
        <v>84</v>
      </c>
      <c r="K33" s="28"/>
      <c r="L33" s="28"/>
      <c r="M33" s="19">
        <v>0.75</v>
      </c>
      <c r="N33" s="19">
        <v>3</v>
      </c>
      <c r="O33" s="19" t="s">
        <v>17</v>
      </c>
    </row>
    <row r="34" spans="3:15" ht="26.25" customHeight="1">
      <c r="C34" s="3" t="s">
        <v>26</v>
      </c>
      <c r="D34" s="25" t="s">
        <v>38</v>
      </c>
      <c r="E34" s="3">
        <v>10</v>
      </c>
      <c r="F34" s="29" t="s">
        <v>89</v>
      </c>
      <c r="G34" s="29"/>
      <c r="H34" s="26" t="s">
        <v>40</v>
      </c>
      <c r="I34" s="19">
        <v>0.05</v>
      </c>
      <c r="J34" s="28" t="s">
        <v>84</v>
      </c>
      <c r="K34" s="28"/>
      <c r="L34" s="28"/>
      <c r="M34" s="19">
        <v>0.75</v>
      </c>
      <c r="N34" s="23">
        <v>3</v>
      </c>
      <c r="O34" s="19" t="s">
        <v>17</v>
      </c>
    </row>
    <row r="35" spans="3:15" ht="28.5" customHeight="1">
      <c r="C35" s="3" t="s">
        <v>26</v>
      </c>
      <c r="D35" s="26" t="s">
        <v>90</v>
      </c>
      <c r="E35" s="3">
        <v>20</v>
      </c>
      <c r="F35" s="29" t="s">
        <v>91</v>
      </c>
      <c r="G35" s="29"/>
      <c r="H35" s="26" t="s">
        <v>40</v>
      </c>
      <c r="I35" s="19">
        <v>0.04</v>
      </c>
      <c r="J35" s="28" t="s">
        <v>84</v>
      </c>
      <c r="K35" s="28"/>
      <c r="L35" s="28"/>
      <c r="M35" s="19">
        <v>0.75</v>
      </c>
      <c r="N35" s="19">
        <v>3</v>
      </c>
      <c r="O35" s="19" t="s">
        <v>17</v>
      </c>
    </row>
    <row r="36" spans="3:15" ht="26.25" customHeight="1">
      <c r="C36" s="3" t="s">
        <v>26</v>
      </c>
      <c r="D36" s="19" t="s">
        <v>92</v>
      </c>
      <c r="E36" s="3">
        <v>2</v>
      </c>
      <c r="F36" s="29" t="s">
        <v>93</v>
      </c>
      <c r="G36" s="29"/>
      <c r="H36" s="26" t="s">
        <v>40</v>
      </c>
      <c r="I36" s="19">
        <v>0.05</v>
      </c>
      <c r="J36" s="28" t="s">
        <v>84</v>
      </c>
      <c r="K36" s="28"/>
      <c r="L36" s="28"/>
      <c r="M36" s="19">
        <v>0.75</v>
      </c>
      <c r="N36" s="19">
        <v>3</v>
      </c>
      <c r="O36" s="19" t="s">
        <v>17</v>
      </c>
    </row>
    <row r="37" spans="3:15" ht="26.25" customHeight="1">
      <c r="C37" s="3" t="s">
        <v>26</v>
      </c>
      <c r="D37" s="26" t="s">
        <v>94</v>
      </c>
      <c r="E37" s="3">
        <v>1</v>
      </c>
      <c r="F37" s="29" t="s">
        <v>95</v>
      </c>
      <c r="G37" s="29"/>
      <c r="H37" s="26" t="s">
        <v>40</v>
      </c>
      <c r="I37" s="19">
        <v>0.09</v>
      </c>
      <c r="J37" s="28" t="s">
        <v>84</v>
      </c>
      <c r="K37" s="28"/>
      <c r="L37" s="28"/>
      <c r="M37" s="19">
        <v>0.75</v>
      </c>
      <c r="N37" s="19">
        <v>3</v>
      </c>
      <c r="O37" s="19" t="s">
        <v>17</v>
      </c>
    </row>
    <row r="38" spans="3:15" ht="28.5" customHeight="1">
      <c r="C38" s="3" t="s">
        <v>26</v>
      </c>
      <c r="D38" s="24" t="s">
        <v>96</v>
      </c>
      <c r="E38" s="3">
        <v>16</v>
      </c>
      <c r="F38" s="29" t="s">
        <v>97</v>
      </c>
      <c r="G38" s="29"/>
      <c r="H38" s="26" t="s">
        <v>40</v>
      </c>
      <c r="I38" s="24">
        <v>0.1</v>
      </c>
      <c r="J38" s="28" t="s">
        <v>84</v>
      </c>
      <c r="K38" s="28"/>
      <c r="L38" s="28"/>
      <c r="M38" s="19">
        <v>0.75</v>
      </c>
      <c r="N38" s="19">
        <v>3</v>
      </c>
      <c r="O38" s="19" t="s">
        <v>17</v>
      </c>
    </row>
    <row r="39" spans="3:15" ht="26.25" customHeight="1">
      <c r="C39" s="3" t="s">
        <v>26</v>
      </c>
      <c r="D39" s="24" t="s">
        <v>29</v>
      </c>
      <c r="E39" s="3">
        <v>56</v>
      </c>
      <c r="F39" s="29" t="s">
        <v>98</v>
      </c>
      <c r="G39" s="29"/>
      <c r="H39" s="26" t="s">
        <v>40</v>
      </c>
      <c r="I39" s="24">
        <v>0.07</v>
      </c>
      <c r="J39" s="28" t="s">
        <v>84</v>
      </c>
      <c r="K39" s="28"/>
      <c r="L39" s="28"/>
      <c r="M39" s="24">
        <v>0.75</v>
      </c>
      <c r="N39" s="24">
        <v>3</v>
      </c>
      <c r="O39" s="24" t="s">
        <v>17</v>
      </c>
    </row>
    <row r="40" spans="3:15" ht="27" customHeight="1">
      <c r="C40" s="3" t="s">
        <v>26</v>
      </c>
      <c r="D40" s="26" t="s">
        <v>99</v>
      </c>
      <c r="E40" s="3">
        <v>6</v>
      </c>
      <c r="F40" s="29" t="s">
        <v>100</v>
      </c>
      <c r="G40" s="29"/>
      <c r="H40" s="26" t="s">
        <v>40</v>
      </c>
      <c r="I40" s="24">
        <v>0.035</v>
      </c>
      <c r="J40" s="28" t="s">
        <v>84</v>
      </c>
      <c r="K40" s="28"/>
      <c r="L40" s="28"/>
      <c r="M40" s="24">
        <v>0.75</v>
      </c>
      <c r="N40" s="24">
        <v>3</v>
      </c>
      <c r="O40" s="24" t="s">
        <v>17</v>
      </c>
    </row>
    <row r="41" spans="3:15" ht="27" customHeight="1">
      <c r="C41" s="3" t="s">
        <v>26</v>
      </c>
      <c r="D41" s="26" t="s">
        <v>101</v>
      </c>
      <c r="E41" s="3">
        <v>60</v>
      </c>
      <c r="F41" s="29" t="s">
        <v>102</v>
      </c>
      <c r="G41" s="29"/>
      <c r="H41" s="26" t="s">
        <v>40</v>
      </c>
      <c r="I41" s="24">
        <v>0.13</v>
      </c>
      <c r="J41" s="28" t="s">
        <v>84</v>
      </c>
      <c r="K41" s="28"/>
      <c r="L41" s="28"/>
      <c r="M41" s="24">
        <v>0.75</v>
      </c>
      <c r="N41" s="24">
        <v>3</v>
      </c>
      <c r="O41" s="24" t="s">
        <v>17</v>
      </c>
    </row>
    <row r="42" spans="3:15" ht="26.25" customHeight="1">
      <c r="C42" s="3" t="s">
        <v>26</v>
      </c>
      <c r="D42" s="26" t="s">
        <v>31</v>
      </c>
      <c r="E42" s="3">
        <v>48</v>
      </c>
      <c r="F42" s="29" t="s">
        <v>103</v>
      </c>
      <c r="G42" s="29"/>
      <c r="H42" s="26" t="s">
        <v>40</v>
      </c>
      <c r="I42" s="24">
        <v>1.05</v>
      </c>
      <c r="J42" s="28" t="s">
        <v>84</v>
      </c>
      <c r="K42" s="28"/>
      <c r="L42" s="28"/>
      <c r="M42" s="24">
        <v>0.75</v>
      </c>
      <c r="N42" s="24">
        <v>3</v>
      </c>
      <c r="O42" s="24" t="s">
        <v>17</v>
      </c>
    </row>
    <row r="43" spans="3:15" ht="27" customHeight="1">
      <c r="C43" s="3" t="s">
        <v>26</v>
      </c>
      <c r="D43" s="26" t="s">
        <v>29</v>
      </c>
      <c r="E43" s="27" t="s">
        <v>104</v>
      </c>
      <c r="F43" s="29" t="s">
        <v>105</v>
      </c>
      <c r="G43" s="29"/>
      <c r="H43" s="26" t="s">
        <v>40</v>
      </c>
      <c r="I43" s="24">
        <v>0.35</v>
      </c>
      <c r="J43" s="28" t="s">
        <v>84</v>
      </c>
      <c r="K43" s="28"/>
      <c r="L43" s="28"/>
      <c r="M43" s="24">
        <v>0.75</v>
      </c>
      <c r="N43" s="24">
        <v>3</v>
      </c>
      <c r="O43" s="24" t="s">
        <v>17</v>
      </c>
    </row>
    <row r="44" spans="3:15" ht="27" customHeight="1">
      <c r="C44" s="3" t="s">
        <v>106</v>
      </c>
      <c r="D44" s="26" t="s">
        <v>107</v>
      </c>
      <c r="E44" s="3">
        <v>2</v>
      </c>
      <c r="F44" s="29" t="s">
        <v>108</v>
      </c>
      <c r="G44" s="29"/>
      <c r="H44" s="26" t="s">
        <v>40</v>
      </c>
      <c r="I44" s="24">
        <v>0.03</v>
      </c>
      <c r="J44" s="28" t="s">
        <v>84</v>
      </c>
      <c r="K44" s="28"/>
      <c r="L44" s="28"/>
      <c r="M44" s="24">
        <v>0.75</v>
      </c>
      <c r="N44" s="24">
        <v>3</v>
      </c>
      <c r="O44" s="24" t="s">
        <v>17</v>
      </c>
    </row>
    <row r="45" spans="3:15" ht="26.25" customHeight="1">
      <c r="C45" s="3" t="s">
        <v>109</v>
      </c>
      <c r="D45" s="26" t="s">
        <v>110</v>
      </c>
      <c r="E45" s="3">
        <v>36</v>
      </c>
      <c r="F45" s="29" t="s">
        <v>111</v>
      </c>
      <c r="G45" s="29"/>
      <c r="H45" s="26" t="s">
        <v>40</v>
      </c>
      <c r="I45" s="24">
        <v>0.01</v>
      </c>
      <c r="J45" s="28" t="s">
        <v>84</v>
      </c>
      <c r="K45" s="28"/>
      <c r="L45" s="28"/>
      <c r="M45" s="24">
        <v>0.75</v>
      </c>
      <c r="N45" s="24">
        <v>1</v>
      </c>
      <c r="O45" s="24" t="s">
        <v>17</v>
      </c>
    </row>
  </sheetData>
  <sheetProtection/>
  <mergeCells count="61">
    <mergeCell ref="F37:G37"/>
    <mergeCell ref="J37:L37"/>
    <mergeCell ref="F38:G38"/>
    <mergeCell ref="J38:L38"/>
    <mergeCell ref="F34:G34"/>
    <mergeCell ref="J34:L34"/>
    <mergeCell ref="J35:L35"/>
    <mergeCell ref="F35:G35"/>
    <mergeCell ref="F36:G36"/>
    <mergeCell ref="J36:L36"/>
    <mergeCell ref="J30:L30"/>
    <mergeCell ref="F31:G31"/>
    <mergeCell ref="J31:L31"/>
    <mergeCell ref="F32:G32"/>
    <mergeCell ref="J32:L32"/>
    <mergeCell ref="F33:G33"/>
    <mergeCell ref="J33:L33"/>
    <mergeCell ref="F30:G30"/>
    <mergeCell ref="F29:G29"/>
    <mergeCell ref="F28:G28"/>
    <mergeCell ref="F26:G26"/>
    <mergeCell ref="F20:G20"/>
    <mergeCell ref="F21:G21"/>
    <mergeCell ref="F22:G22"/>
    <mergeCell ref="F23:G23"/>
    <mergeCell ref="F24:G24"/>
    <mergeCell ref="F25:G25"/>
    <mergeCell ref="F27:G27"/>
    <mergeCell ref="F18:G18"/>
    <mergeCell ref="F19:G19"/>
    <mergeCell ref="F10:G10"/>
    <mergeCell ref="F11:G11"/>
    <mergeCell ref="F9:G9"/>
    <mergeCell ref="F7:G7"/>
    <mergeCell ref="F8:G8"/>
    <mergeCell ref="F12:G12"/>
    <mergeCell ref="F13:G13"/>
    <mergeCell ref="F14:G14"/>
    <mergeCell ref="A2:E2"/>
    <mergeCell ref="F2:O2"/>
    <mergeCell ref="A1:M1"/>
    <mergeCell ref="B4:D4"/>
    <mergeCell ref="F5:G5"/>
    <mergeCell ref="F17:G17"/>
    <mergeCell ref="F6:G6"/>
    <mergeCell ref="F15:G15"/>
    <mergeCell ref="F16:G16"/>
    <mergeCell ref="F39:G39"/>
    <mergeCell ref="J39:L39"/>
    <mergeCell ref="F40:G40"/>
    <mergeCell ref="J40:L40"/>
    <mergeCell ref="F41:G41"/>
    <mergeCell ref="J41:L41"/>
    <mergeCell ref="J45:L45"/>
    <mergeCell ref="F45:G45"/>
    <mergeCell ref="F42:G42"/>
    <mergeCell ref="J42:L42"/>
    <mergeCell ref="F43:G43"/>
    <mergeCell ref="J43:L43"/>
    <mergeCell ref="F44:G44"/>
    <mergeCell ref="J44:L44"/>
  </mergeCells>
  <printOptions/>
  <pageMargins left="0.7" right="0.7" top="0.75" bottom="0.75" header="0.3" footer="0.3"/>
  <pageSetup horizontalDpi="600" verticalDpi="600" orientation="portrait" paperSize="9" r:id="rId1"/>
  <ignoredErrors>
    <ignoredError sqref="K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Gigabyte</cp:lastModifiedBy>
  <dcterms:created xsi:type="dcterms:W3CDTF">2016-07-13T19:34:58Z</dcterms:created>
  <dcterms:modified xsi:type="dcterms:W3CDTF">2021-10-25T01:21:14Z</dcterms:modified>
  <cp:category/>
  <cp:version/>
  <cp:contentType/>
  <cp:contentStatus/>
</cp:coreProperties>
</file>